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05" activeTab="0"/>
  </bookViews>
  <sheets>
    <sheet name="phụ lục 1" sheetId="1" r:id="rId1"/>
    <sheet name="phụ lục 2" sheetId="2" state="hidden" r:id="rId2"/>
  </sheets>
  <definedNames>
    <definedName name="_xlnm.Print_Titles" localSheetId="0">'phụ lục 1'!$4:$4</definedName>
  </definedNames>
  <calcPr fullCalcOnLoad="1"/>
</workbook>
</file>

<file path=xl/sharedStrings.xml><?xml version="1.0" encoding="utf-8"?>
<sst xmlns="http://schemas.openxmlformats.org/spreadsheetml/2006/main" count="138" uniqueCount="109">
  <si>
    <t>I</t>
  </si>
  <si>
    <t>Kinh phí chuyển giao</t>
  </si>
  <si>
    <t>Tờ tin khuyến nông</t>
  </si>
  <si>
    <t>Hội nghị, chuyên đề</t>
  </si>
  <si>
    <t>II</t>
  </si>
  <si>
    <t>III</t>
  </si>
  <si>
    <t>STT</t>
  </si>
  <si>
    <t>Lĩnh vực trồng trọt</t>
  </si>
  <si>
    <t>Lĩnh vực chăn nuôi</t>
  </si>
  <si>
    <t>Lĩnh vực thủy sản</t>
  </si>
  <si>
    <t>Lĩnh vực Lâm nghiệp</t>
  </si>
  <si>
    <t>Bản tin thời tiết nông vụ</t>
  </si>
  <si>
    <t>2.1</t>
  </si>
  <si>
    <t>Tên nội dung, mô hình</t>
  </si>
  <si>
    <t>Quy mô, địa điểm</t>
  </si>
  <si>
    <t>Đơn vị thực hiện</t>
  </si>
  <si>
    <t>Trung tâm KN</t>
  </si>
  <si>
    <t>1.1.</t>
  </si>
  <si>
    <t>Mua sắm sửa chữa máy móc thiết bị chuyên ngành</t>
  </si>
  <si>
    <t>Điện thoại, trang Web khuyến nông</t>
  </si>
  <si>
    <t>Cộng</t>
  </si>
  <si>
    <t>Học tập kinh nghiệm, nhân rộng mô hình có hiệu quả cao</t>
  </si>
  <si>
    <t>Chương trình cải tạo giống bò</t>
  </si>
  <si>
    <t>Đơn vị phối hợp</t>
  </si>
  <si>
    <t>UBND các huyện</t>
  </si>
  <si>
    <t>Phối 14.000.000 con bò cái có chửa, trên địa bàn tỉnh</t>
  </si>
  <si>
    <t>4.1</t>
  </si>
  <si>
    <t>3.3</t>
  </si>
  <si>
    <t>3.1</t>
  </si>
  <si>
    <t>3.2</t>
  </si>
  <si>
    <t>2.2</t>
  </si>
  <si>
    <t>Tháng 01-12</t>
  </si>
  <si>
    <t>Tháng 7-12</t>
  </si>
  <si>
    <t>Tháng 7-11</t>
  </si>
  <si>
    <t>Tháng 3- 11</t>
  </si>
  <si>
    <t>Tháng 4- 8</t>
  </si>
  <si>
    <t>Tiến độ thực hiện</t>
  </si>
  <si>
    <t>52 chuyên đề</t>
  </si>
  <si>
    <t>250 quyển</t>
  </si>
  <si>
    <t>4 số, 300 quyển/số</t>
  </si>
  <si>
    <t>104 bản tin</t>
  </si>
  <si>
    <t>2 cuộc ngoại tỉnh và 10 cuộc trong tỉnh</t>
  </si>
  <si>
    <t>Sử dụng chế phẩm sinh học trong nuôi tôm thẻ chân trắng</t>
  </si>
  <si>
    <t>Tháng 4- 7</t>
  </si>
  <si>
    <t>Nuôi thương phẩm cá bống bớp trong ao đất</t>
  </si>
  <si>
    <t>Tháng 4- 9</t>
  </si>
  <si>
    <t>Nuôi cua thâm canh</t>
  </si>
  <si>
    <t>Các huyện</t>
  </si>
  <si>
    <t>Phối 11.500 con bò cái có chửa, trên địa bàn tỉnh</t>
  </si>
  <si>
    <t>Tháng 1 - 12</t>
  </si>
  <si>
    <t>Chăn nuôi thâm canh giống vịt biển 15 - Đại Xuyên trên vùng nước mặn lợ cho các huyện ven biển</t>
  </si>
  <si>
    <t>Mô hình nuôi bò chuyên thịt (lai 3B,…)</t>
  </si>
  <si>
    <t>1.2</t>
  </si>
  <si>
    <t xml:space="preserve">Chương trình cải tạo giống bò </t>
  </si>
  <si>
    <t>Đơn vị tính: 1.000đ</t>
  </si>
  <si>
    <t xml:space="preserve">Kinh phí </t>
  </si>
  <si>
    <t>500 băng hình</t>
  </si>
  <si>
    <t>Sản xuất băng hình kỹ thuật hướng dẫn quy trình thâm canh cây trồng, vật nuôi</t>
  </si>
  <si>
    <t>5 lớp</t>
  </si>
  <si>
    <t>1.3</t>
  </si>
  <si>
    <t>Tháng 01-10</t>
  </si>
  <si>
    <t>Tháng 5-9</t>
  </si>
  <si>
    <t>Xây dựng và nhân rộng mô hình trồng rừng thâm canh bằng giống cây keo lai BV10  nuôi cấy mô</t>
  </si>
  <si>
    <t>Phối hợp xây dựng phóng sự tuyên truyền hoạt động ngành, tuyên truyền phổ biến pháp luật các lĩnh vực; công tác báo chí,...</t>
  </si>
  <si>
    <t>Trung tâm Khuyến nông tỉnh (5%)</t>
  </si>
  <si>
    <t>Chi phí quản lý:</t>
  </si>
  <si>
    <t xml:space="preserve">                             SỞ NÔNG NGHIỆP VÀ PHÁT TRIỂN NÔNG THÔN</t>
  </si>
  <si>
    <t>Xây dựng và nhân rộng mô hình chuyển giao khoa học kỹ thuật trên các lĩnh vực</t>
  </si>
  <si>
    <t>Chương trình truyền hình nông nghiệp, nông thôn</t>
  </si>
  <si>
    <t>Sách kỹ thuật, tờ gấp kỹ thuật</t>
  </si>
  <si>
    <t>Nông lịch sản xuất nông nghiệp</t>
  </si>
  <si>
    <t>Tập huấn, đào tạo nâng cao nghiệp vụ cho khuyến nông cơ sở và  nông dân chủ chốt</t>
  </si>
  <si>
    <t>Trung tâm Khuyến nông</t>
  </si>
  <si>
    <t>Tháng 1-12</t>
  </si>
  <si>
    <t>50 con, huyện Can Lộc</t>
  </si>
  <si>
    <t>01ha, huyện Cẩm Xuyên</t>
  </si>
  <si>
    <t>0,6 ha, Huyện Thạch Hà</t>
  </si>
  <si>
    <t>01ha, gồm: 0,5ha tại huyện Nghi Xuân và 0,5ha tại huyện Cẩm Xuyên</t>
  </si>
  <si>
    <t>4.2</t>
  </si>
  <si>
    <t>15ha, tại huyện Vũ Quang</t>
  </si>
  <si>
    <t>15ha, tại xã Sơn Tây, huyện Hương Sơn</t>
  </si>
  <si>
    <t>10.000 tờ</t>
  </si>
  <si>
    <t>Phụ lục 02: DANH MỤC VÀ KINH PHÍ CÁC HOẠT ĐỘNG SỰ NGHIỆP GIỐNG NĂM 2021</t>
  </si>
  <si>
    <t>Phụ lục 1: DANH MỤC VÀ KINH PHÍ CÁC HOẠT ĐỘNG  KHUYẾN NÔNG NĂM 2021</t>
  </si>
  <si>
    <t>(Ban hành kèm theo Kế hoạch số          /KH-SNN ngày     tháng      năm 2021 của Sở NN và PTNT</t>
  </si>
  <si>
    <t>Tháng 01 -12</t>
  </si>
  <si>
    <t>Xây dựng, nhân rộng vùng lúa tập trung đạt tiêu chuẩn VietGAP liên kết với doanh nghiệp tiêu thụ sản phẩm</t>
  </si>
  <si>
    <t>10 huyện, gồm: Cẩm Xuyên, Thạch Hà, Can Lộc, Lộc Hà, Đức Thọ, Vũ Quang, Kỳ Anh, Hương Sơn, Hương Khê và Nghi Xuân</t>
  </si>
  <si>
    <t>5ha, gồm: 02ha bưởi Phúc Trạch (tại xã Hương Thủy, huyện Hương Khê) và 3ha cam (tại xã Lộc Yên, Hương Khê và xã Đức Lĩnh, huyện Vũ Quang)</t>
  </si>
  <si>
    <t>30 ha, triển khai trên địa bàn tại huyện Can Lộc</t>
  </si>
  <si>
    <t>Thâm canh vườn cam, bưởi Phúc Trạch Hà Tĩnh đạt tiêu chuẩn hữu cơ, gắn với liên kết tiêu thụ sản phẩm (năm thứ 2)</t>
  </si>
  <si>
    <t>1.500 con, xã Thạch Lạc, huyện Kỳ Anh</t>
  </si>
  <si>
    <t>Sở Nông nghiệp và PTNT (tối đa 3%) phục vụ công tác chỉ đạo, kiểm tra, thực hiện các nội dung quản lý theo NĐ 83/2018/NĐ-CP, gồm:</t>
  </si>
  <si>
    <t>-</t>
  </si>
  <si>
    <t>Chi cục Trồng trọt và BVTV (3% kinh phí mô hình)</t>
  </si>
  <si>
    <t>Chi cục Chăn nuôi và Thú y (3% kinh phí mô hình)</t>
  </si>
  <si>
    <t>Chi cục Kiểm lâm (3% kinh phí mô hình)</t>
  </si>
  <si>
    <t>Chi cục Thủy sản (3% kinh phí mô hình)</t>
  </si>
  <si>
    <t>(Kèm theo Kế hoạch số       /KH-SNN ngày       tháng 11 năm 2021 của Sở Nông nghiệp và PTNT)</t>
  </si>
  <si>
    <t>Chi cục Trồng trọt và BVTV</t>
  </si>
  <si>
    <t>Chi cục Chăn nuôi và Thú y</t>
  </si>
  <si>
    <t>Chi cục Thủy sản</t>
  </si>
  <si>
    <t>Chi cục Kiểm lâm</t>
  </si>
  <si>
    <t>Tháng 11-12</t>
  </si>
  <si>
    <r>
      <t xml:space="preserve">Kinh phí
 </t>
    </r>
    <r>
      <rPr>
        <i/>
        <sz val="12"/>
        <color indexed="8"/>
        <rFont val="Times New Roman"/>
        <family val="1"/>
      </rPr>
      <t>(1.000 đồng)</t>
    </r>
    <r>
      <rPr>
        <b/>
        <sz val="12"/>
        <color indexed="8"/>
        <rFont val="Times New Roman"/>
        <family val="1"/>
      </rPr>
      <t xml:space="preserve">              </t>
    </r>
  </si>
  <si>
    <r>
      <t xml:space="preserve">Xây dựng và nhân rộng mô hình trồng rừng thâm canh bằng giống cây keo lai BV10  nuôi cấy mô </t>
    </r>
    <r>
      <rPr>
        <i/>
        <sz val="12"/>
        <color indexed="8"/>
        <rFont val="Times New Roman"/>
        <family val="1"/>
      </rPr>
      <t>(mô hình chuyển tiếp, chăm sóc năm thứ 2)</t>
    </r>
  </si>
  <si>
    <t>Đơn vị chủ trì tham mưu cho Sở phê duyệt</t>
  </si>
  <si>
    <t>Đánh giá tiềm năng năng suất và sức chống chịu bộ giống lúa tỉnh Hà Tĩnh (nhiệm vụ công tác giống)</t>
  </si>
  <si>
    <t>Sở Nông nghiệp và PTNT (phục vụ công tác quản lý, kiểm tra, chỉ đạo chung của Lãnh đạo Sở và phòng chuyên môn như xăng xe, công tác phí, làm thêm giờ,...)</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</si>
</sst>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000_);_(* \(#,##0.0000\);_(* &quot;-&quot;??_);_(@_)"/>
    <numFmt numFmtId="167" formatCode="#,##0.0000"/>
    <numFmt numFmtId="168" formatCode="_-* #,##0\ _₫_-;\-* #,##0\ _₫_-;_-* &quot;-&quot;??\ _₫_-;_-@_-"/>
    <numFmt numFmtId="169" formatCode="&quot;Yes&quot;;&quot;Yes&quot;;&quot;No&quot;"/>
    <numFmt numFmtId="170" formatCode="&quot;True&quot;;&quot;True&quot;;&quot;False&quot;"/>
    <numFmt numFmtId="171" formatCode="&quot;On&quot;;&quot;On&quot;;&quot;Off&quot;"/>
    <numFmt numFmtId="172" formatCode="[$€-2]\ #,##0.00_);[Red]\([$€-2]\ #,##0.00\)"/>
    <numFmt numFmtId="173" formatCode="_-* #,##0\ _€_-;\-* #,##0\ _€_-;_-* &quot;-&quot;??\ _€_-;_-@_-"/>
  </numFmts>
  <fonts count="68">
    <font>
      <sz val="14"/>
      <color theme="1"/>
      <name val="Times New Roman"/>
      <family val="2"/>
    </font>
    <font>
      <sz val="11"/>
      <color indexed="8"/>
      <name val="Calibri"/>
      <family val="2"/>
    </font>
    <font>
      <sz val="12"/>
      <name val="Times New Roman"/>
      <family val="1"/>
    </font>
    <font>
      <sz val="10"/>
      <name val="Arial"/>
      <family val="2"/>
    </font>
    <font>
      <b/>
      <sz val="12"/>
      <name val="Times New Roman"/>
      <family val="1"/>
    </font>
    <font>
      <sz val="14"/>
      <name val="Times New Roman"/>
      <family val="1"/>
    </font>
    <font>
      <i/>
      <sz val="14"/>
      <name val="Times New Roman"/>
      <family val="1"/>
    </font>
    <font>
      <b/>
      <sz val="14"/>
      <name val="Times New Roman"/>
      <family val="1"/>
    </font>
    <font>
      <i/>
      <sz val="12"/>
      <name val="Times New Roman"/>
      <family val="1"/>
    </font>
    <font>
      <b/>
      <sz val="13"/>
      <name val="Times New Roman"/>
      <family val="1"/>
    </font>
    <font>
      <sz val="12"/>
      <name val=".VnArial Narrow"/>
      <family val="2"/>
    </font>
    <font>
      <b/>
      <sz val="12"/>
      <color indexed="8"/>
      <name val="Times New Roman"/>
      <family val="1"/>
    </font>
    <font>
      <i/>
      <sz val="12"/>
      <color indexed="8"/>
      <name val="Times New Roman"/>
      <family val="1"/>
    </font>
    <font>
      <sz val="14"/>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name val="Calibri"/>
      <family val="2"/>
    </font>
    <font>
      <b/>
      <i/>
      <sz val="12"/>
      <color indexed="8"/>
      <name val="Times New Roman"/>
      <family val="1"/>
    </font>
    <font>
      <sz val="11"/>
      <color indexed="8"/>
      <name val="Times New Roman"/>
      <family val="1"/>
    </font>
    <font>
      <b/>
      <i/>
      <sz val="11"/>
      <color indexed="8"/>
      <name val="Times New Roman"/>
      <family val="1"/>
    </font>
    <font>
      <b/>
      <sz val="8"/>
      <color indexed="8"/>
      <name val="Times New Roman"/>
      <family val="1"/>
    </font>
    <font>
      <b/>
      <sz val="14"/>
      <color indexed="8"/>
      <name val="Times New Roman"/>
      <family val="1"/>
    </font>
    <font>
      <sz val="8"/>
      <color indexed="8"/>
      <name val="Times New Roman"/>
      <family val="1"/>
    </font>
    <font>
      <b/>
      <sz val="13"/>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i/>
      <sz val="12"/>
      <color theme="1"/>
      <name val="Times New Roman"/>
      <family val="1"/>
    </font>
    <font>
      <b/>
      <i/>
      <sz val="12"/>
      <color theme="1"/>
      <name val="Times New Roman"/>
      <family val="1"/>
    </font>
    <font>
      <sz val="11"/>
      <color theme="1"/>
      <name val="Times New Roman"/>
      <family val="1"/>
    </font>
    <font>
      <b/>
      <i/>
      <sz val="11"/>
      <color theme="1"/>
      <name val="Times New Roman"/>
      <family val="1"/>
    </font>
    <font>
      <b/>
      <sz val="8"/>
      <color theme="1"/>
      <name val="Times New Roman"/>
      <family val="1"/>
    </font>
    <font>
      <b/>
      <sz val="14"/>
      <color theme="1"/>
      <name val="Times New Roman"/>
      <family val="1"/>
    </font>
    <font>
      <sz val="8"/>
      <color theme="1"/>
      <name val="Times New Roman"/>
      <family val="1"/>
    </font>
    <font>
      <b/>
      <sz val="13"/>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4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2" fillId="0" borderId="0">
      <alignment/>
      <protection/>
    </xf>
    <xf numFmtId="0" fontId="1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7">
    <xf numFmtId="0" fontId="0" fillId="0" borderId="0" xfId="0" applyAlignment="1">
      <alignment/>
    </xf>
    <xf numFmtId="0" fontId="4" fillId="0" borderId="10" xfId="57" applyFont="1" applyFill="1" applyBorder="1" applyAlignment="1">
      <alignment horizontal="center" vertical="center" wrapText="1"/>
      <protection/>
    </xf>
    <xf numFmtId="3" fontId="57" fillId="0" borderId="10" xfId="58" applyNumberFormat="1" applyFont="1" applyBorder="1" applyAlignment="1">
      <alignment horizontal="right" vertical="center" wrapText="1"/>
      <protection/>
    </xf>
    <xf numFmtId="164" fontId="2" fillId="0" borderId="10" xfId="45" applyNumberFormat="1" applyFont="1" applyFill="1" applyBorder="1" applyAlignment="1">
      <alignment horizontal="left" vertical="center" wrapText="1"/>
    </xf>
    <xf numFmtId="0" fontId="57" fillId="0" borderId="10" xfId="57" applyFont="1" applyBorder="1" applyAlignment="1">
      <alignment horizontal="center" vertical="center"/>
      <protection/>
    </xf>
    <xf numFmtId="0" fontId="57" fillId="0" borderId="10" xfId="0" applyFont="1" applyBorder="1" applyAlignment="1">
      <alignment horizontal="center" vertical="center"/>
    </xf>
    <xf numFmtId="0" fontId="0" fillId="0" borderId="0" xfId="0" applyAlignment="1">
      <alignment horizontal="center" vertical="center"/>
    </xf>
    <xf numFmtId="0" fontId="58" fillId="0" borderId="10" xfId="57" applyFont="1" applyBorder="1" applyAlignment="1">
      <alignment horizontal="center" vertical="center"/>
      <protection/>
    </xf>
    <xf numFmtId="0" fontId="0" fillId="0" borderId="10" xfId="0" applyBorder="1" applyAlignment="1">
      <alignment horizontal="center" vertical="center"/>
    </xf>
    <xf numFmtId="0" fontId="57" fillId="0" borderId="10" xfId="0" applyFont="1" applyBorder="1" applyAlignment="1">
      <alignment/>
    </xf>
    <xf numFmtId="0" fontId="57" fillId="0" borderId="0" xfId="0" applyFont="1" applyAlignment="1">
      <alignment/>
    </xf>
    <xf numFmtId="164" fontId="2" fillId="0" borderId="10" xfId="45" applyNumberFormat="1" applyFont="1" applyFill="1" applyBorder="1" applyAlignment="1">
      <alignment horizontal="center" vertical="center" wrapText="1"/>
    </xf>
    <xf numFmtId="0" fontId="57" fillId="0" borderId="10" xfId="57" applyFont="1" applyBorder="1" applyAlignment="1">
      <alignment horizontal="center" vertical="center" wrapText="1"/>
      <protection/>
    </xf>
    <xf numFmtId="0" fontId="57" fillId="0" borderId="10" xfId="0" applyFont="1" applyBorder="1" applyAlignment="1">
      <alignment horizontal="center" vertical="center" wrapText="1"/>
    </xf>
    <xf numFmtId="0" fontId="5" fillId="0" borderId="0" xfId="0" applyFont="1" applyAlignment="1">
      <alignment/>
    </xf>
    <xf numFmtId="0" fontId="58" fillId="0" borderId="10" xfId="57" applyFont="1" applyBorder="1" applyAlignment="1">
      <alignment horizontal="center" vertical="center" wrapText="1"/>
      <protection/>
    </xf>
    <xf numFmtId="0" fontId="57" fillId="0" borderId="10" xfId="0" applyFont="1" applyBorder="1" applyAlignment="1">
      <alignment horizontal="justify" vertical="center" wrapText="1"/>
    </xf>
    <xf numFmtId="0" fontId="58" fillId="0" borderId="10" xfId="0" applyFont="1" applyBorder="1" applyAlignment="1">
      <alignment horizontal="center" vertical="center" wrapText="1"/>
    </xf>
    <xf numFmtId="0" fontId="57" fillId="0" borderId="0" xfId="0" applyFont="1" applyAlignment="1">
      <alignment vertical="center"/>
    </xf>
    <xf numFmtId="0" fontId="58" fillId="0" borderId="10" xfId="0" applyFont="1" applyBorder="1" applyAlignment="1">
      <alignment vertical="center"/>
    </xf>
    <xf numFmtId="3" fontId="58" fillId="0" borderId="10" xfId="0" applyNumberFormat="1" applyFont="1" applyBorder="1" applyAlignment="1">
      <alignment/>
    </xf>
    <xf numFmtId="0" fontId="57" fillId="0" borderId="10" xfId="0" applyFont="1" applyBorder="1" applyAlignment="1">
      <alignment horizontal="center"/>
    </xf>
    <xf numFmtId="0" fontId="58" fillId="0" borderId="10" xfId="0" applyFont="1" applyFill="1" applyBorder="1" applyAlignment="1">
      <alignment horizontal="center" vertical="center" wrapText="1"/>
    </xf>
    <xf numFmtId="0" fontId="59" fillId="0" borderId="0" xfId="0" applyFont="1" applyAlignment="1">
      <alignment horizontal="center"/>
    </xf>
    <xf numFmtId="0" fontId="59" fillId="0" borderId="0" xfId="57" applyFont="1" applyAlignment="1">
      <alignment vertical="center"/>
      <protection/>
    </xf>
    <xf numFmtId="0" fontId="5" fillId="0" borderId="0" xfId="0" applyFont="1" applyAlignment="1">
      <alignment horizontal="center" vertical="center"/>
    </xf>
    <xf numFmtId="0" fontId="31" fillId="0" borderId="0" xfId="57" applyFont="1" applyAlignment="1">
      <alignment horizontal="center" vertical="center"/>
      <protection/>
    </xf>
    <xf numFmtId="0" fontId="7" fillId="0" borderId="0" xfId="57" applyFont="1" applyAlignment="1">
      <alignment vertical="center"/>
      <protection/>
    </xf>
    <xf numFmtId="0" fontId="5" fillId="0" borderId="0" xfId="0" applyFont="1" applyAlignment="1">
      <alignment/>
    </xf>
    <xf numFmtId="0" fontId="5" fillId="0" borderId="0" xfId="0" applyFont="1" applyAlignment="1">
      <alignment/>
    </xf>
    <xf numFmtId="0" fontId="5" fillId="0" borderId="0" xfId="0" applyFont="1" applyAlignment="1">
      <alignment vertical="center"/>
    </xf>
    <xf numFmtId="0" fontId="2" fillId="0" borderId="0" xfId="0" applyFont="1" applyBorder="1" applyAlignment="1">
      <alignment wrapText="1"/>
    </xf>
    <xf numFmtId="0" fontId="2" fillId="0" borderId="0" xfId="0" applyFont="1" applyBorder="1" applyAlignment="1">
      <alignment horizontal="center" vertical="center" wrapText="1"/>
    </xf>
    <xf numFmtId="3" fontId="2" fillId="0" borderId="0" xfId="0" applyNumberFormat="1" applyFont="1" applyBorder="1" applyAlignment="1">
      <alignment vertical="center"/>
    </xf>
    <xf numFmtId="0" fontId="2" fillId="0" borderId="0" xfId="0" applyFont="1" applyBorder="1" applyAlignment="1">
      <alignment horizontal="center" vertical="center"/>
    </xf>
    <xf numFmtId="0" fontId="7" fillId="0" borderId="0" xfId="57" applyFont="1" applyAlignment="1">
      <alignment horizontal="center" vertical="center"/>
      <protection/>
    </xf>
    <xf numFmtId="0" fontId="5" fillId="0" borderId="0" xfId="0" applyFont="1" applyAlignment="1">
      <alignment horizontal="center"/>
    </xf>
    <xf numFmtId="0" fontId="8" fillId="0" borderId="0" xfId="57" applyFont="1" applyAlignment="1">
      <alignment horizontal="center" vertical="center" wrapText="1"/>
      <protection/>
    </xf>
    <xf numFmtId="0" fontId="5" fillId="0" borderId="0" xfId="0" applyFont="1" applyAlignment="1">
      <alignment horizontal="center" vertical="center" wrapText="1"/>
    </xf>
    <xf numFmtId="0" fontId="58" fillId="0" borderId="10" xfId="57" applyFont="1" applyFill="1" applyBorder="1" applyAlignment="1">
      <alignment horizontal="center" vertical="center" wrapText="1"/>
      <protection/>
    </xf>
    <xf numFmtId="0" fontId="58" fillId="0" borderId="11" xfId="57" applyFont="1" applyBorder="1" applyAlignment="1">
      <alignment horizontal="center" vertical="center" wrapText="1"/>
      <protection/>
    </xf>
    <xf numFmtId="0" fontId="58" fillId="0" borderId="10" xfId="58" applyFont="1" applyBorder="1" applyAlignment="1">
      <alignment vertical="center" wrapText="1"/>
      <protection/>
    </xf>
    <xf numFmtId="164" fontId="58" fillId="0" borderId="10" xfId="45" applyNumberFormat="1" applyFont="1" applyFill="1" applyBorder="1" applyAlignment="1">
      <alignment horizontal="right" vertical="center" wrapText="1"/>
    </xf>
    <xf numFmtId="164" fontId="58" fillId="0" borderId="10" xfId="45" applyNumberFormat="1" applyFont="1" applyFill="1" applyBorder="1" applyAlignment="1">
      <alignment vertical="center" wrapText="1"/>
    </xf>
    <xf numFmtId="164" fontId="57" fillId="0" borderId="10" xfId="45"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57" fillId="0" borderId="10" xfId="58" applyFont="1" applyBorder="1" applyAlignment="1">
      <alignment vertical="center" wrapText="1"/>
      <protection/>
    </xf>
    <xf numFmtId="0" fontId="57" fillId="0" borderId="10" xfId="57" applyFont="1" applyBorder="1">
      <alignment/>
      <protection/>
    </xf>
    <xf numFmtId="0" fontId="57" fillId="0" borderId="10" xfId="57" applyFont="1" applyBorder="1" applyAlignment="1">
      <alignment horizontal="center"/>
      <protection/>
    </xf>
    <xf numFmtId="3" fontId="57" fillId="0" borderId="10" xfId="58" applyNumberFormat="1" applyFont="1" applyBorder="1" applyAlignment="1">
      <alignment vertical="center" wrapText="1"/>
      <protection/>
    </xf>
    <xf numFmtId="0" fontId="57" fillId="0" borderId="10" xfId="57" applyFont="1" applyBorder="1" applyAlignment="1">
      <alignment/>
      <protection/>
    </xf>
    <xf numFmtId="0" fontId="57" fillId="0" borderId="10" xfId="58" applyFont="1" applyFill="1" applyBorder="1" applyAlignment="1">
      <alignment vertical="center" wrapText="1"/>
      <protection/>
    </xf>
    <xf numFmtId="3" fontId="57" fillId="0" borderId="10" xfId="58" applyNumberFormat="1" applyFont="1" applyFill="1" applyBorder="1" applyAlignment="1">
      <alignment horizontal="right" vertical="center" wrapText="1"/>
      <protection/>
    </xf>
    <xf numFmtId="0" fontId="0" fillId="0" borderId="10" xfId="0" applyFont="1" applyBorder="1" applyAlignment="1">
      <alignment/>
    </xf>
    <xf numFmtId="0" fontId="0" fillId="0" borderId="10" xfId="0" applyFont="1" applyBorder="1" applyAlignment="1">
      <alignment horizontal="center"/>
    </xf>
    <xf numFmtId="0" fontId="57" fillId="0" borderId="10" xfId="57" applyFont="1" applyFill="1" applyBorder="1" applyAlignment="1">
      <alignment horizontal="center" vertical="center"/>
      <protection/>
    </xf>
    <xf numFmtId="0" fontId="58" fillId="0" borderId="10" xfId="58" applyFont="1" applyBorder="1" applyAlignment="1">
      <alignment horizontal="left" vertical="center" wrapText="1"/>
      <protection/>
    </xf>
    <xf numFmtId="164" fontId="58" fillId="0" borderId="10" xfId="44" applyNumberFormat="1" applyFont="1" applyBorder="1" applyAlignment="1">
      <alignment vertical="center" wrapText="1"/>
    </xf>
    <xf numFmtId="0" fontId="60" fillId="0" borderId="10" xfId="57" applyFont="1" applyBorder="1" applyAlignment="1">
      <alignment horizontal="center" vertical="center"/>
      <protection/>
    </xf>
    <xf numFmtId="0" fontId="60" fillId="0" borderId="10" xfId="58" applyFont="1" applyBorder="1" applyAlignment="1">
      <alignment horizontal="left" vertical="center" wrapText="1"/>
      <protection/>
    </xf>
    <xf numFmtId="164" fontId="60" fillId="0" borderId="10" xfId="45" applyNumberFormat="1" applyFont="1" applyFill="1" applyBorder="1" applyAlignment="1">
      <alignment horizontal="center" vertical="center" wrapText="1"/>
    </xf>
    <xf numFmtId="164" fontId="60" fillId="0" borderId="10" xfId="44" applyNumberFormat="1" applyFont="1" applyBorder="1" applyAlignment="1">
      <alignment vertical="center" wrapText="1"/>
    </xf>
    <xf numFmtId="0" fontId="60" fillId="0" borderId="10" xfId="57" applyFont="1" applyFill="1" applyBorder="1">
      <alignment/>
      <protection/>
    </xf>
    <xf numFmtId="0" fontId="60" fillId="0" borderId="10" xfId="57" applyFont="1" applyFill="1" applyBorder="1" applyAlignment="1">
      <alignment horizontal="center"/>
      <protection/>
    </xf>
    <xf numFmtId="0" fontId="61" fillId="0" borderId="10" xfId="59" applyFont="1" applyBorder="1" applyAlignment="1">
      <alignment vertical="center" wrapText="1"/>
      <protection/>
    </xf>
    <xf numFmtId="0" fontId="61" fillId="0" borderId="10" xfId="58" applyFont="1" applyBorder="1" applyAlignment="1">
      <alignment horizontal="center" vertical="center" wrapText="1"/>
      <protection/>
    </xf>
    <xf numFmtId="168" fontId="61" fillId="0" borderId="10" xfId="59" applyNumberFormat="1" applyFont="1" applyBorder="1" applyAlignment="1">
      <alignment horizontal="right" vertical="center" wrapText="1"/>
      <protection/>
    </xf>
    <xf numFmtId="0" fontId="57" fillId="0" borderId="10" xfId="58" applyFont="1" applyBorder="1" applyAlignment="1">
      <alignment horizontal="center" vertical="center" wrapText="1"/>
      <protection/>
    </xf>
    <xf numFmtId="0" fontId="61" fillId="0" borderId="10" xfId="58" applyFont="1" applyBorder="1" applyAlignment="1">
      <alignment vertical="center" wrapText="1"/>
      <protection/>
    </xf>
    <xf numFmtId="164" fontId="61" fillId="0" borderId="10" xfId="42" applyNumberFormat="1" applyFont="1" applyBorder="1" applyAlignment="1">
      <alignment horizontal="center" vertical="center" wrapText="1"/>
    </xf>
    <xf numFmtId="164" fontId="62" fillId="0" borderId="10" xfId="45" applyNumberFormat="1" applyFont="1" applyFill="1" applyBorder="1" applyAlignment="1">
      <alignment horizontal="center" vertical="center" wrapText="1"/>
    </xf>
    <xf numFmtId="164" fontId="57" fillId="0" borderId="10" xfId="45" applyNumberFormat="1" applyFont="1" applyFill="1" applyBorder="1" applyAlignment="1">
      <alignment horizontal="left" vertical="center" wrapText="1"/>
    </xf>
    <xf numFmtId="164" fontId="61" fillId="0" borderId="10" xfId="45" applyNumberFormat="1" applyFont="1" applyFill="1" applyBorder="1" applyAlignment="1">
      <alignment horizontal="center" vertical="center" wrapText="1"/>
    </xf>
    <xf numFmtId="164" fontId="57" fillId="0" borderId="10" xfId="44" applyNumberFormat="1" applyFont="1" applyBorder="1" applyAlignment="1">
      <alignment horizontal="center" vertical="center" wrapText="1"/>
    </xf>
    <xf numFmtId="0" fontId="58" fillId="0" borderId="10" xfId="57" applyFont="1" applyFill="1" applyBorder="1" applyAlignment="1">
      <alignment horizontal="center" vertical="center"/>
      <protection/>
    </xf>
    <xf numFmtId="3" fontId="61" fillId="0" borderId="10" xfId="0" applyNumberFormat="1" applyFont="1" applyBorder="1" applyAlignment="1">
      <alignment horizontal="right" vertical="center" wrapText="1"/>
    </xf>
    <xf numFmtId="3" fontId="61" fillId="0" borderId="12" xfId="0" applyNumberFormat="1" applyFont="1" applyBorder="1" applyAlignment="1">
      <alignment horizontal="right" vertical="center" wrapText="1"/>
    </xf>
    <xf numFmtId="0" fontId="60" fillId="0" borderId="10" xfId="58" applyFont="1" applyFill="1" applyBorder="1" applyAlignment="1">
      <alignment vertical="center" wrapText="1"/>
      <protection/>
    </xf>
    <xf numFmtId="0" fontId="60" fillId="0" borderId="10" xfId="57" applyFont="1" applyBorder="1" applyAlignment="1">
      <alignment horizontal="center" vertical="center" wrapText="1"/>
      <protection/>
    </xf>
    <xf numFmtId="3" fontId="60" fillId="0" borderId="10" xfId="57" applyNumberFormat="1" applyFont="1" applyBorder="1" applyAlignment="1">
      <alignment vertical="center"/>
      <protection/>
    </xf>
    <xf numFmtId="0" fontId="60" fillId="0" borderId="10" xfId="57" applyFont="1" applyBorder="1" applyAlignment="1">
      <alignment horizontal="center"/>
      <protection/>
    </xf>
    <xf numFmtId="0" fontId="57" fillId="0" borderId="10" xfId="0" applyFont="1" applyBorder="1" applyAlignment="1">
      <alignment vertical="center" wrapText="1"/>
    </xf>
    <xf numFmtId="3" fontId="57" fillId="0" borderId="10" xfId="57" applyNumberFormat="1" applyFont="1" applyBorder="1" applyAlignment="1">
      <alignment vertical="center"/>
      <protection/>
    </xf>
    <xf numFmtId="0" fontId="57" fillId="0" borderId="10" xfId="57" applyFont="1" applyBorder="1" applyAlignment="1">
      <alignment vertical="center"/>
      <protection/>
    </xf>
    <xf numFmtId="173" fontId="61" fillId="0" borderId="10" xfId="59" applyNumberFormat="1" applyFont="1" applyBorder="1" applyAlignment="1">
      <alignment horizontal="right" vertical="center" wrapText="1"/>
      <protection/>
    </xf>
    <xf numFmtId="0" fontId="58" fillId="0" borderId="10" xfId="0" applyFont="1" applyBorder="1" applyAlignment="1">
      <alignment vertical="center" wrapText="1"/>
    </xf>
    <xf numFmtId="3" fontId="58" fillId="0" borderId="10" xfId="0" applyNumberFormat="1" applyFont="1" applyBorder="1" applyAlignment="1">
      <alignment vertical="center"/>
    </xf>
    <xf numFmtId="165" fontId="63" fillId="0" borderId="10" xfId="0" applyNumberFormat="1" applyFont="1" applyBorder="1" applyAlignment="1">
      <alignment/>
    </xf>
    <xf numFmtId="165" fontId="63" fillId="0" borderId="10" xfId="0" applyNumberFormat="1" applyFont="1" applyBorder="1" applyAlignment="1">
      <alignment horizontal="center"/>
    </xf>
    <xf numFmtId="0" fontId="64" fillId="0" borderId="10" xfId="0" applyFont="1" applyBorder="1" applyAlignment="1">
      <alignment horizontal="center" vertical="center" wrapText="1"/>
    </xf>
    <xf numFmtId="0" fontId="0" fillId="0" borderId="10" xfId="0" applyFont="1" applyBorder="1" applyAlignment="1">
      <alignment horizontal="center" vertical="center"/>
    </xf>
    <xf numFmtId="3" fontId="57" fillId="0" borderId="10" xfId="0" applyNumberFormat="1" applyFont="1" applyBorder="1" applyAlignment="1">
      <alignment vertical="center"/>
    </xf>
    <xf numFmtId="167" fontId="65" fillId="0" borderId="10" xfId="0" applyNumberFormat="1" applyFont="1" applyBorder="1" applyAlignment="1">
      <alignment/>
    </xf>
    <xf numFmtId="167" fontId="65" fillId="0" borderId="10" xfId="0" applyNumberFormat="1" applyFont="1" applyBorder="1" applyAlignment="1">
      <alignment horizontal="center"/>
    </xf>
    <xf numFmtId="0" fontId="0" fillId="0" borderId="10" xfId="0" applyFont="1" applyBorder="1" applyAlignment="1" quotePrefix="1">
      <alignment horizontal="center" vertical="center"/>
    </xf>
    <xf numFmtId="0" fontId="59" fillId="0" borderId="10" xfId="58" applyFont="1" applyFill="1" applyBorder="1" applyAlignment="1">
      <alignment vertical="center" wrapText="1"/>
      <protection/>
    </xf>
    <xf numFmtId="3" fontId="59" fillId="0" borderId="10" xfId="0" applyNumberFormat="1" applyFont="1" applyBorder="1" applyAlignment="1">
      <alignment vertical="center"/>
    </xf>
    <xf numFmtId="3" fontId="57" fillId="0" borderId="10" xfId="57" applyNumberFormat="1" applyFont="1" applyBorder="1">
      <alignment/>
      <protection/>
    </xf>
    <xf numFmtId="166" fontId="58" fillId="0" borderId="10" xfId="57" applyNumberFormat="1" applyFont="1" applyBorder="1" applyAlignment="1">
      <alignment horizontal="center"/>
      <protection/>
    </xf>
    <xf numFmtId="164" fontId="66" fillId="0" borderId="10" xfId="0" applyNumberFormat="1" applyFont="1" applyBorder="1" applyAlignment="1">
      <alignment horizontal="right" vertical="center"/>
    </xf>
    <xf numFmtId="0" fontId="58" fillId="0" borderId="10" xfId="57" applyFont="1" applyBorder="1" applyAlignment="1">
      <alignment vertical="center"/>
      <protection/>
    </xf>
    <xf numFmtId="0" fontId="67" fillId="0" borderId="11" xfId="57" applyFont="1" applyBorder="1" applyAlignment="1">
      <alignment horizontal="center" vertical="center" wrapText="1"/>
      <protection/>
    </xf>
    <xf numFmtId="0" fontId="9"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vertical="center" wrapText="1"/>
    </xf>
    <xf numFmtId="0" fontId="58" fillId="0" borderId="0" xfId="0" applyFont="1" applyAlignment="1">
      <alignment horizontal="center"/>
    </xf>
    <xf numFmtId="0" fontId="59"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0" xfId="58"/>
    <cellStyle name="Normal 28"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27"/>
  <sheetViews>
    <sheetView tabSelected="1" zoomScalePageLayoutView="0" workbookViewId="0" topLeftCell="A23">
      <selection activeCell="B51" sqref="B51"/>
    </sheetView>
  </sheetViews>
  <sheetFormatPr defaultColWidth="8.88671875" defaultRowHeight="18.75"/>
  <cols>
    <col min="1" max="1" width="3.5546875" style="25" customWidth="1"/>
    <col min="2" max="2" width="43.5546875" style="28" customWidth="1"/>
    <col min="3" max="3" width="22.4453125" style="30" customWidth="1"/>
    <col min="4" max="4" width="11.10546875" style="28" customWidth="1"/>
    <col min="5" max="5" width="10.3359375" style="28" customWidth="1"/>
    <col min="6" max="6" width="10.6640625" style="36" customWidth="1"/>
    <col min="7" max="7" width="11.10546875" style="38" customWidth="1"/>
    <col min="8" max="16384" width="8.88671875" style="28" customWidth="1"/>
  </cols>
  <sheetData>
    <row r="1" spans="2:7" ht="18.75">
      <c r="B1" s="103" t="s">
        <v>83</v>
      </c>
      <c r="C1" s="103"/>
      <c r="D1" s="103"/>
      <c r="E1" s="103"/>
      <c r="F1" s="103"/>
      <c r="G1" s="103"/>
    </row>
    <row r="2" spans="1:7" ht="27" customHeight="1">
      <c r="A2" s="104" t="s">
        <v>98</v>
      </c>
      <c r="B2" s="104"/>
      <c r="C2" s="104"/>
      <c r="D2" s="104"/>
      <c r="E2" s="104"/>
      <c r="F2" s="104"/>
      <c r="G2" s="104"/>
    </row>
    <row r="3" spans="1:7" ht="18.75">
      <c r="A3" s="26"/>
      <c r="B3" s="27"/>
      <c r="C3" s="27"/>
      <c r="D3" s="27"/>
      <c r="E3" s="27"/>
      <c r="F3" s="35"/>
      <c r="G3" s="37"/>
    </row>
    <row r="4" spans="1:7" ht="62.25" customHeight="1">
      <c r="A4" s="7" t="s">
        <v>6</v>
      </c>
      <c r="B4" s="39" t="s">
        <v>13</v>
      </c>
      <c r="C4" s="7" t="s">
        <v>14</v>
      </c>
      <c r="D4" s="15" t="s">
        <v>104</v>
      </c>
      <c r="E4" s="40" t="s">
        <v>15</v>
      </c>
      <c r="F4" s="101" t="s">
        <v>106</v>
      </c>
      <c r="G4" s="17" t="s">
        <v>36</v>
      </c>
    </row>
    <row r="5" spans="1:7" ht="31.5">
      <c r="A5" s="7" t="s">
        <v>0</v>
      </c>
      <c r="B5" s="41" t="s">
        <v>1</v>
      </c>
      <c r="C5" s="42"/>
      <c r="D5" s="43">
        <f>SUM(D6:D17)</f>
        <v>1020110</v>
      </c>
      <c r="E5" s="44" t="s">
        <v>72</v>
      </c>
      <c r="F5" s="44"/>
      <c r="G5" s="45"/>
    </row>
    <row r="6" spans="1:7" ht="23.25" customHeight="1">
      <c r="A6" s="4">
        <v>1</v>
      </c>
      <c r="B6" s="46" t="s">
        <v>68</v>
      </c>
      <c r="C6" s="44" t="s">
        <v>37</v>
      </c>
      <c r="D6" s="2">
        <v>150000</v>
      </c>
      <c r="E6" s="47"/>
      <c r="F6" s="48"/>
      <c r="G6" s="13" t="s">
        <v>31</v>
      </c>
    </row>
    <row r="7" spans="1:7" ht="23.25" customHeight="1">
      <c r="A7" s="4">
        <v>2</v>
      </c>
      <c r="B7" s="46" t="s">
        <v>2</v>
      </c>
      <c r="C7" s="44" t="s">
        <v>39</v>
      </c>
      <c r="D7" s="2">
        <v>80000</v>
      </c>
      <c r="E7" s="48"/>
      <c r="F7" s="48"/>
      <c r="G7" s="13" t="s">
        <v>31</v>
      </c>
    </row>
    <row r="8" spans="1:7" s="29" customFormat="1" ht="23.25" customHeight="1">
      <c r="A8" s="4">
        <v>3</v>
      </c>
      <c r="B8" s="46" t="s">
        <v>69</v>
      </c>
      <c r="C8" s="44" t="s">
        <v>81</v>
      </c>
      <c r="D8" s="49">
        <v>40000</v>
      </c>
      <c r="E8" s="50"/>
      <c r="F8" s="48"/>
      <c r="G8" s="13" t="s">
        <v>31</v>
      </c>
    </row>
    <row r="9" spans="1:7" ht="23.25" customHeight="1">
      <c r="A9" s="4">
        <v>4</v>
      </c>
      <c r="B9" s="46" t="s">
        <v>3</v>
      </c>
      <c r="C9" s="44"/>
      <c r="D9" s="2">
        <v>72000</v>
      </c>
      <c r="E9" s="47"/>
      <c r="F9" s="48"/>
      <c r="G9" s="13" t="s">
        <v>32</v>
      </c>
    </row>
    <row r="10" spans="1:7" ht="23.25" customHeight="1">
      <c r="A10" s="4">
        <v>5</v>
      </c>
      <c r="B10" s="46" t="s">
        <v>70</v>
      </c>
      <c r="C10" s="44" t="s">
        <v>38</v>
      </c>
      <c r="D10" s="2">
        <v>35000</v>
      </c>
      <c r="E10" s="47"/>
      <c r="F10" s="48"/>
      <c r="G10" s="13" t="s">
        <v>103</v>
      </c>
    </row>
    <row r="11" spans="1:7" ht="23.25" customHeight="1">
      <c r="A11" s="4">
        <v>6</v>
      </c>
      <c r="B11" s="51" t="s">
        <v>11</v>
      </c>
      <c r="C11" s="5" t="s">
        <v>40</v>
      </c>
      <c r="D11" s="52">
        <v>30000</v>
      </c>
      <c r="E11" s="53"/>
      <c r="F11" s="54"/>
      <c r="G11" s="13" t="s">
        <v>31</v>
      </c>
    </row>
    <row r="12" spans="1:7" ht="31.5" customHeight="1">
      <c r="A12" s="4">
        <v>7</v>
      </c>
      <c r="B12" s="51" t="s">
        <v>57</v>
      </c>
      <c r="C12" s="5" t="s">
        <v>56</v>
      </c>
      <c r="D12" s="52">
        <v>24000</v>
      </c>
      <c r="E12" s="53"/>
      <c r="F12" s="54"/>
      <c r="G12" s="13" t="s">
        <v>31</v>
      </c>
    </row>
    <row r="13" spans="1:7" ht="31.5" customHeight="1">
      <c r="A13" s="4">
        <v>8</v>
      </c>
      <c r="B13" s="46" t="s">
        <v>71</v>
      </c>
      <c r="C13" s="44" t="s">
        <v>58</v>
      </c>
      <c r="D13" s="2">
        <v>250000</v>
      </c>
      <c r="E13" s="47"/>
      <c r="F13" s="48"/>
      <c r="G13" s="13" t="s">
        <v>33</v>
      </c>
    </row>
    <row r="14" spans="1:7" ht="31.5" customHeight="1">
      <c r="A14" s="4">
        <v>9</v>
      </c>
      <c r="B14" s="46" t="s">
        <v>21</v>
      </c>
      <c r="C14" s="44" t="s">
        <v>41</v>
      </c>
      <c r="D14" s="2">
        <v>150000</v>
      </c>
      <c r="E14" s="47"/>
      <c r="F14" s="48"/>
      <c r="G14" s="13" t="s">
        <v>32</v>
      </c>
    </row>
    <row r="15" spans="1:7" ht="25.5" customHeight="1">
      <c r="A15" s="55">
        <v>10</v>
      </c>
      <c r="B15" s="46" t="s">
        <v>19</v>
      </c>
      <c r="C15" s="44"/>
      <c r="D15" s="2">
        <v>30000</v>
      </c>
      <c r="E15" s="47"/>
      <c r="F15" s="48"/>
      <c r="G15" s="13" t="s">
        <v>31</v>
      </c>
    </row>
    <row r="16" spans="1:7" ht="22.5" customHeight="1">
      <c r="A16" s="55">
        <v>11</v>
      </c>
      <c r="B16" s="46" t="s">
        <v>18</v>
      </c>
      <c r="C16" s="44"/>
      <c r="D16" s="2">
        <v>60000</v>
      </c>
      <c r="E16" s="47"/>
      <c r="F16" s="48"/>
      <c r="G16" s="13" t="s">
        <v>31</v>
      </c>
    </row>
    <row r="17" spans="1:7" ht="47.25">
      <c r="A17" s="4">
        <v>12</v>
      </c>
      <c r="B17" s="46" t="s">
        <v>63</v>
      </c>
      <c r="C17" s="44"/>
      <c r="D17" s="2">
        <f>105000-5000-890</f>
        <v>99110</v>
      </c>
      <c r="E17" s="47"/>
      <c r="F17" s="48"/>
      <c r="G17" s="13" t="s">
        <v>31</v>
      </c>
    </row>
    <row r="18" spans="1:7" ht="39.75" customHeight="1">
      <c r="A18" s="7" t="s">
        <v>4</v>
      </c>
      <c r="B18" s="56" t="s">
        <v>67</v>
      </c>
      <c r="C18" s="44"/>
      <c r="D18" s="57">
        <f>D19+D23+D26+D30</f>
        <v>1299000</v>
      </c>
      <c r="E18" s="44" t="s">
        <v>72</v>
      </c>
      <c r="F18" s="44"/>
      <c r="G18" s="45"/>
    </row>
    <row r="19" spans="1:7" s="14" customFormat="1" ht="26.25" customHeight="1">
      <c r="A19" s="58">
        <v>1</v>
      </c>
      <c r="B19" s="59" t="s">
        <v>7</v>
      </c>
      <c r="C19" s="60"/>
      <c r="D19" s="61">
        <f>SUM(D20:D22)</f>
        <v>530000</v>
      </c>
      <c r="E19" s="62"/>
      <c r="F19" s="63"/>
      <c r="G19" s="45"/>
    </row>
    <row r="20" spans="1:7" s="14" customFormat="1" ht="83.25" customHeight="1">
      <c r="A20" s="4" t="s">
        <v>17</v>
      </c>
      <c r="B20" s="64" t="s">
        <v>107</v>
      </c>
      <c r="C20" s="65" t="s">
        <v>87</v>
      </c>
      <c r="D20" s="66">
        <v>180000</v>
      </c>
      <c r="E20" s="46"/>
      <c r="F20" s="67" t="s">
        <v>99</v>
      </c>
      <c r="G20" s="67" t="s">
        <v>60</v>
      </c>
    </row>
    <row r="21" spans="1:7" s="14" customFormat="1" ht="84.75" customHeight="1">
      <c r="A21" s="4" t="s">
        <v>52</v>
      </c>
      <c r="B21" s="68" t="s">
        <v>90</v>
      </c>
      <c r="C21" s="65" t="s">
        <v>88</v>
      </c>
      <c r="D21" s="69">
        <v>200000</v>
      </c>
      <c r="E21" s="46"/>
      <c r="F21" s="67" t="s">
        <v>99</v>
      </c>
      <c r="G21" s="67" t="s">
        <v>73</v>
      </c>
    </row>
    <row r="22" spans="1:7" s="14" customFormat="1" ht="42.75" customHeight="1">
      <c r="A22" s="4" t="s">
        <v>59</v>
      </c>
      <c r="B22" s="46" t="s">
        <v>86</v>
      </c>
      <c r="C22" s="65" t="s">
        <v>89</v>
      </c>
      <c r="D22" s="49">
        <v>150000</v>
      </c>
      <c r="E22" s="46"/>
      <c r="F22" s="67" t="s">
        <v>99</v>
      </c>
      <c r="G22" s="67" t="s">
        <v>60</v>
      </c>
    </row>
    <row r="23" spans="1:7" s="14" customFormat="1" ht="28.5" customHeight="1">
      <c r="A23" s="58">
        <v>2</v>
      </c>
      <c r="B23" s="59" t="s">
        <v>8</v>
      </c>
      <c r="C23" s="70"/>
      <c r="D23" s="61">
        <f>SUM(D24:D25)</f>
        <v>200000</v>
      </c>
      <c r="E23" s="62"/>
      <c r="F23" s="63"/>
      <c r="G23" s="45"/>
    </row>
    <row r="24" spans="1:7" s="14" customFormat="1" ht="50.25" customHeight="1">
      <c r="A24" s="5" t="s">
        <v>12</v>
      </c>
      <c r="B24" s="71" t="s">
        <v>50</v>
      </c>
      <c r="C24" s="72" t="s">
        <v>91</v>
      </c>
      <c r="D24" s="73">
        <v>100000</v>
      </c>
      <c r="E24" s="74"/>
      <c r="F24" s="67" t="s">
        <v>100</v>
      </c>
      <c r="G24" s="13" t="s">
        <v>61</v>
      </c>
    </row>
    <row r="25" spans="1:7" s="14" customFormat="1" ht="31.5" customHeight="1">
      <c r="A25" s="5" t="s">
        <v>30</v>
      </c>
      <c r="B25" s="71" t="s">
        <v>51</v>
      </c>
      <c r="C25" s="72" t="s">
        <v>74</v>
      </c>
      <c r="D25" s="73">
        <v>100000</v>
      </c>
      <c r="E25" s="74"/>
      <c r="F25" s="67" t="s">
        <v>100</v>
      </c>
      <c r="G25" s="13" t="s">
        <v>34</v>
      </c>
    </row>
    <row r="26" spans="1:7" s="14" customFormat="1" ht="25.5" customHeight="1">
      <c r="A26" s="58">
        <v>3</v>
      </c>
      <c r="B26" s="59" t="s">
        <v>9</v>
      </c>
      <c r="C26" s="70"/>
      <c r="D26" s="61">
        <f>SUM(D27:D29)</f>
        <v>422000</v>
      </c>
      <c r="E26" s="62"/>
      <c r="F26" s="63"/>
      <c r="G26" s="45"/>
    </row>
    <row r="27" spans="1:7" s="14" customFormat="1" ht="36.75" customHeight="1">
      <c r="A27" s="4" t="s">
        <v>28</v>
      </c>
      <c r="B27" s="46" t="s">
        <v>46</v>
      </c>
      <c r="C27" s="65" t="s">
        <v>75</v>
      </c>
      <c r="D27" s="75">
        <v>140000</v>
      </c>
      <c r="E27" s="46"/>
      <c r="F27" s="67" t="s">
        <v>101</v>
      </c>
      <c r="G27" s="67" t="s">
        <v>35</v>
      </c>
    </row>
    <row r="28" spans="1:7" s="14" customFormat="1" ht="33.75" customHeight="1">
      <c r="A28" s="4" t="s">
        <v>29</v>
      </c>
      <c r="B28" s="46" t="s">
        <v>44</v>
      </c>
      <c r="C28" s="65" t="s">
        <v>76</v>
      </c>
      <c r="D28" s="75">
        <v>120000</v>
      </c>
      <c r="E28" s="46"/>
      <c r="F28" s="67" t="s">
        <v>101</v>
      </c>
      <c r="G28" s="67" t="s">
        <v>45</v>
      </c>
    </row>
    <row r="29" spans="1:7" s="14" customFormat="1" ht="55.5" customHeight="1">
      <c r="A29" s="4" t="s">
        <v>27</v>
      </c>
      <c r="B29" s="46" t="s">
        <v>42</v>
      </c>
      <c r="C29" s="65" t="s">
        <v>77</v>
      </c>
      <c r="D29" s="76">
        <v>162000</v>
      </c>
      <c r="E29" s="46"/>
      <c r="F29" s="67" t="s">
        <v>101</v>
      </c>
      <c r="G29" s="67" t="s">
        <v>43</v>
      </c>
    </row>
    <row r="30" spans="1:7" s="14" customFormat="1" ht="26.25" customHeight="1">
      <c r="A30" s="58">
        <v>4</v>
      </c>
      <c r="B30" s="77" t="s">
        <v>10</v>
      </c>
      <c r="C30" s="78"/>
      <c r="D30" s="79">
        <f>D31+D32</f>
        <v>147000</v>
      </c>
      <c r="E30" s="80"/>
      <c r="F30" s="80"/>
      <c r="G30" s="45"/>
    </row>
    <row r="31" spans="1:7" s="14" customFormat="1" ht="50.25" customHeight="1">
      <c r="A31" s="4" t="s">
        <v>26</v>
      </c>
      <c r="B31" s="81" t="s">
        <v>105</v>
      </c>
      <c r="C31" s="13" t="s">
        <v>80</v>
      </c>
      <c r="D31" s="82">
        <v>37000</v>
      </c>
      <c r="E31" s="83"/>
      <c r="F31" s="12" t="s">
        <v>102</v>
      </c>
      <c r="G31" s="13" t="s">
        <v>49</v>
      </c>
    </row>
    <row r="32" spans="1:7" s="14" customFormat="1" ht="36.75" customHeight="1">
      <c r="A32" s="4" t="s">
        <v>78</v>
      </c>
      <c r="B32" s="81" t="s">
        <v>62</v>
      </c>
      <c r="C32" s="13" t="s">
        <v>79</v>
      </c>
      <c r="D32" s="84">
        <v>110000</v>
      </c>
      <c r="E32" s="83"/>
      <c r="F32" s="12" t="s">
        <v>102</v>
      </c>
      <c r="G32" s="13" t="s">
        <v>49</v>
      </c>
    </row>
    <row r="33" spans="1:7" s="14" customFormat="1" ht="30" customHeight="1">
      <c r="A33" s="7" t="s">
        <v>5</v>
      </c>
      <c r="B33" s="85" t="s">
        <v>65</v>
      </c>
      <c r="C33" s="7"/>
      <c r="D33" s="86">
        <f>D34+D40</f>
        <v>180889.58000000002</v>
      </c>
      <c r="E33" s="87"/>
      <c r="F33" s="88"/>
      <c r="G33" s="89"/>
    </row>
    <row r="34" spans="1:7" ht="51.75" customHeight="1">
      <c r="A34" s="90">
        <v>1</v>
      </c>
      <c r="B34" s="51" t="s">
        <v>92</v>
      </c>
      <c r="C34" s="90"/>
      <c r="D34" s="91">
        <f>(D5+D18)*0.028-1</f>
        <v>64934.08</v>
      </c>
      <c r="E34" s="92"/>
      <c r="F34" s="93"/>
      <c r="G34" s="45"/>
    </row>
    <row r="35" spans="1:7" ht="21" customHeight="1">
      <c r="A35" s="94" t="s">
        <v>93</v>
      </c>
      <c r="B35" s="95" t="s">
        <v>94</v>
      </c>
      <c r="C35" s="90"/>
      <c r="D35" s="96">
        <f>D19*0.03</f>
        <v>15900</v>
      </c>
      <c r="E35" s="92"/>
      <c r="F35" s="93"/>
      <c r="G35" s="45"/>
    </row>
    <row r="36" spans="1:7" ht="21" customHeight="1">
      <c r="A36" s="94" t="s">
        <v>93</v>
      </c>
      <c r="B36" s="95" t="s">
        <v>95</v>
      </c>
      <c r="C36" s="90"/>
      <c r="D36" s="96">
        <f>D23*0.03</f>
        <v>6000</v>
      </c>
      <c r="E36" s="92"/>
      <c r="F36" s="93"/>
      <c r="G36" s="45"/>
    </row>
    <row r="37" spans="1:7" ht="20.25" customHeight="1">
      <c r="A37" s="94" t="s">
        <v>93</v>
      </c>
      <c r="B37" s="95" t="s">
        <v>96</v>
      </c>
      <c r="C37" s="90"/>
      <c r="D37" s="96">
        <f>D30*0.03</f>
        <v>4410</v>
      </c>
      <c r="E37" s="92"/>
      <c r="F37" s="93"/>
      <c r="G37" s="45"/>
    </row>
    <row r="38" spans="1:7" ht="21.75" customHeight="1">
      <c r="A38" s="94" t="s">
        <v>93</v>
      </c>
      <c r="B38" s="95" t="s">
        <v>97</v>
      </c>
      <c r="C38" s="90"/>
      <c r="D38" s="96">
        <f>D26*0.03</f>
        <v>12660</v>
      </c>
      <c r="E38" s="92"/>
      <c r="F38" s="93"/>
      <c r="G38" s="45"/>
    </row>
    <row r="39" spans="1:7" ht="48" customHeight="1">
      <c r="A39" s="94" t="s">
        <v>93</v>
      </c>
      <c r="B39" s="95" t="s">
        <v>108</v>
      </c>
      <c r="C39" s="90"/>
      <c r="D39" s="91">
        <f>D34-D35-D36-D37-D38</f>
        <v>25964.08</v>
      </c>
      <c r="E39" s="92"/>
      <c r="F39" s="93"/>
      <c r="G39" s="45"/>
    </row>
    <row r="40" spans="1:7" ht="18" customHeight="1">
      <c r="A40" s="4">
        <v>2</v>
      </c>
      <c r="B40" s="71" t="s">
        <v>64</v>
      </c>
      <c r="C40" s="4"/>
      <c r="D40" s="97">
        <f>(D5+D18)*0.05</f>
        <v>115955.5</v>
      </c>
      <c r="E40" s="98"/>
      <c r="F40" s="98"/>
      <c r="G40" s="45"/>
    </row>
    <row r="41" spans="1:7" s="30" customFormat="1" ht="24" customHeight="1">
      <c r="A41" s="4"/>
      <c r="B41" s="19" t="s">
        <v>20</v>
      </c>
      <c r="C41" s="7"/>
      <c r="D41" s="99">
        <f>D5+D18+D33</f>
        <v>2499999.58</v>
      </c>
      <c r="E41" s="100"/>
      <c r="F41" s="7"/>
      <c r="G41" s="15"/>
    </row>
    <row r="42" ht="18.75" hidden="1"/>
    <row r="43" ht="18.75" hidden="1"/>
    <row r="44" ht="18.75" hidden="1"/>
    <row r="45" ht="18.75" hidden="1"/>
    <row r="46" ht="18.75" hidden="1"/>
    <row r="47" ht="18.75" hidden="1"/>
    <row r="48" spans="3:7" ht="29.25" customHeight="1">
      <c r="C48" s="102" t="s">
        <v>66</v>
      </c>
      <c r="D48" s="102"/>
      <c r="E48" s="102"/>
      <c r="F48" s="102"/>
      <c r="G48" s="102"/>
    </row>
    <row r="49" spans="1:6" ht="18.75">
      <c r="A49" s="31"/>
      <c r="B49" s="32"/>
      <c r="C49" s="33"/>
      <c r="D49" s="32"/>
      <c r="E49" s="34"/>
      <c r="F49" s="34"/>
    </row>
    <row r="50" ht="17.25" customHeight="1"/>
    <row r="68" ht="90.75" customHeight="1"/>
    <row r="80" ht="73.5" customHeight="1"/>
    <row r="86" spans="6:7" s="30" customFormat="1" ht="18.75">
      <c r="F86" s="25"/>
      <c r="G86" s="38"/>
    </row>
    <row r="91" ht="44.25" customHeight="1"/>
    <row r="92" ht="18.75" customHeight="1" hidden="1"/>
    <row r="93" ht="60.75" customHeight="1"/>
    <row r="94" ht="60.75" customHeight="1"/>
    <row r="95" ht="57.75" customHeight="1"/>
    <row r="97" ht="30.75" customHeight="1"/>
    <row r="99" ht="73.5" customHeight="1"/>
    <row r="105" ht="18.75" hidden="1"/>
    <row r="106" ht="18.75" hidden="1"/>
    <row r="107" ht="18.75" hidden="1"/>
    <row r="108" ht="18.75" hidden="1"/>
    <row r="109" ht="18.75" hidden="1"/>
    <row r="110" ht="18.75" hidden="1"/>
    <row r="111" ht="18.75" hidden="1"/>
    <row r="112" ht="18.75" hidden="1"/>
    <row r="113" ht="18.75" hidden="1"/>
    <row r="114" ht="18.75">
      <c r="C114" s="28"/>
    </row>
    <row r="115" ht="18.75">
      <c r="C115" s="28"/>
    </row>
    <row r="116" spans="1:3" ht="18.75">
      <c r="A116" s="28"/>
      <c r="C116" s="28"/>
    </row>
    <row r="117" spans="1:3" ht="18.75">
      <c r="A117" s="28"/>
      <c r="C117" s="28"/>
    </row>
    <row r="118" spans="1:3" ht="18.75">
      <c r="A118" s="28"/>
      <c r="C118" s="28"/>
    </row>
    <row r="119" spans="1:3" ht="18.75">
      <c r="A119" s="28"/>
      <c r="C119" s="28"/>
    </row>
    <row r="120" spans="1:3" ht="18.75">
      <c r="A120" s="28"/>
      <c r="C120" s="28"/>
    </row>
    <row r="121" spans="1:3" ht="18.75">
      <c r="A121" s="28"/>
      <c r="C121" s="28"/>
    </row>
    <row r="122" spans="1:3" ht="18.75">
      <c r="A122" s="28"/>
      <c r="C122" s="28"/>
    </row>
    <row r="123" spans="1:3" ht="18.75">
      <c r="A123" s="28"/>
      <c r="C123" s="28"/>
    </row>
    <row r="124" spans="1:3" ht="18.75">
      <c r="A124" s="28"/>
      <c r="C124" s="28"/>
    </row>
    <row r="125" spans="1:3" ht="18.75">
      <c r="A125" s="28"/>
      <c r="C125" s="28"/>
    </row>
    <row r="126" spans="1:3" ht="18.75">
      <c r="A126" s="28"/>
      <c r="C126" s="28"/>
    </row>
    <row r="127" spans="1:3" ht="18.75">
      <c r="A127" s="30"/>
      <c r="C127" s="28"/>
    </row>
  </sheetData>
  <sheetProtection/>
  <mergeCells count="3">
    <mergeCell ref="C48:G48"/>
    <mergeCell ref="B1:G1"/>
    <mergeCell ref="A2:G2"/>
  </mergeCells>
  <printOptions/>
  <pageMargins left="0.28" right="0.2" top="0.53" bottom="0.42" header="0.46"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8"/>
  <sheetViews>
    <sheetView zoomScalePageLayoutView="0" workbookViewId="0" topLeftCell="A1">
      <selection activeCell="I10" sqref="I10"/>
    </sheetView>
  </sheetViews>
  <sheetFormatPr defaultColWidth="8.88671875" defaultRowHeight="18.75"/>
  <cols>
    <col min="1" max="1" width="5.3359375" style="0" customWidth="1"/>
    <col min="2" max="2" width="26.21484375" style="0" customWidth="1"/>
    <col min="3" max="3" width="26.4453125" style="0" customWidth="1"/>
    <col min="4" max="4" width="8.88671875" style="0" customWidth="1"/>
    <col min="5" max="5" width="12.10546875" style="0" customWidth="1"/>
    <col min="6" max="6" width="8.6640625" style="0" customWidth="1"/>
    <col min="7" max="7" width="12.5546875" style="0" customWidth="1"/>
  </cols>
  <sheetData>
    <row r="1" spans="1:7" ht="18.75">
      <c r="A1" s="6"/>
      <c r="B1" s="105" t="s">
        <v>82</v>
      </c>
      <c r="C1" s="105"/>
      <c r="D1" s="105"/>
      <c r="E1" s="105"/>
      <c r="F1" s="105"/>
      <c r="G1" s="105"/>
    </row>
    <row r="2" spans="1:7" ht="18.75">
      <c r="A2" s="6"/>
      <c r="B2" s="106" t="s">
        <v>84</v>
      </c>
      <c r="C2" s="106"/>
      <c r="D2" s="106"/>
      <c r="E2" s="106"/>
      <c r="F2" s="106"/>
      <c r="G2" s="106"/>
    </row>
    <row r="3" spans="1:7" ht="18.75">
      <c r="A3" s="6"/>
      <c r="B3" s="23"/>
      <c r="C3" s="23"/>
      <c r="D3" s="23"/>
      <c r="E3" s="23"/>
      <c r="F3" s="23"/>
      <c r="G3" s="23"/>
    </row>
    <row r="4" spans="1:7" ht="18.75">
      <c r="A4" s="6"/>
      <c r="B4" s="10"/>
      <c r="C4" s="18"/>
      <c r="D4" s="10"/>
      <c r="E4" s="10"/>
      <c r="F4" s="24" t="s">
        <v>54</v>
      </c>
      <c r="G4" s="24"/>
    </row>
    <row r="5" spans="1:7" ht="44.25" customHeight="1">
      <c r="A5" s="7" t="s">
        <v>6</v>
      </c>
      <c r="B5" s="1" t="s">
        <v>13</v>
      </c>
      <c r="C5" s="7" t="s">
        <v>14</v>
      </c>
      <c r="D5" s="15" t="s">
        <v>55</v>
      </c>
      <c r="E5" s="15" t="s">
        <v>15</v>
      </c>
      <c r="F5" s="17" t="s">
        <v>23</v>
      </c>
      <c r="G5" s="17" t="s">
        <v>36</v>
      </c>
    </row>
    <row r="6" spans="1:7" ht="79.5" customHeight="1" hidden="1">
      <c r="A6" s="4">
        <v>1</v>
      </c>
      <c r="B6" s="16" t="s">
        <v>22</v>
      </c>
      <c r="C6" s="11" t="s">
        <v>25</v>
      </c>
      <c r="D6" s="2">
        <v>1400000</v>
      </c>
      <c r="E6" s="4" t="s">
        <v>16</v>
      </c>
      <c r="F6" s="13" t="s">
        <v>24</v>
      </c>
      <c r="G6" s="5" t="s">
        <v>31</v>
      </c>
    </row>
    <row r="7" spans="1:7" ht="48" customHeight="1">
      <c r="A7" s="4">
        <v>1</v>
      </c>
      <c r="B7" s="16" t="s">
        <v>53</v>
      </c>
      <c r="C7" s="3" t="s">
        <v>48</v>
      </c>
      <c r="D7" s="2">
        <v>2300000</v>
      </c>
      <c r="E7" s="12" t="s">
        <v>16</v>
      </c>
      <c r="F7" s="13" t="s">
        <v>47</v>
      </c>
      <c r="G7" s="5" t="s">
        <v>85</v>
      </c>
    </row>
    <row r="8" spans="1:7" ht="26.25" customHeight="1">
      <c r="A8" s="8"/>
      <c r="B8" s="22" t="s">
        <v>20</v>
      </c>
      <c r="C8" s="19"/>
      <c r="D8" s="20">
        <f>D7</f>
        <v>2300000</v>
      </c>
      <c r="E8" s="9"/>
      <c r="F8" s="9"/>
      <c r="G8" s="21"/>
    </row>
  </sheetData>
  <sheetProtection/>
  <mergeCells count="2">
    <mergeCell ref="B1:G1"/>
    <mergeCell ref="B2:G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HONGHA</dc:creator>
  <cp:keywords/>
  <dc:description/>
  <cp:lastModifiedBy>KHANH LAPTOP</cp:lastModifiedBy>
  <cp:lastPrinted>2020-11-24T02:40:22Z</cp:lastPrinted>
  <dcterms:created xsi:type="dcterms:W3CDTF">2019-01-29T02:15:20Z</dcterms:created>
  <dcterms:modified xsi:type="dcterms:W3CDTF">2020-11-25T09:47:53Z</dcterms:modified>
  <cp:category/>
  <cp:version/>
  <cp:contentType/>
  <cp:contentStatus/>
</cp:coreProperties>
</file>